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baywriting-my.sharepoint.com/personal/katrine_baywriting_dk/Documents/Skrivebord/Gentofte Volley Klubudvalg/"/>
    </mc:Choice>
  </mc:AlternateContent>
  <xr:revisionPtr revIDLastSave="0" documentId="8_{7CA4D212-6625-4AF0-96EF-2EBB1D40D847}" xr6:coauthVersionLast="47" xr6:coauthVersionMax="47" xr10:uidLastSave="{00000000-0000-0000-0000-000000000000}"/>
  <bookViews>
    <workbookView xWindow="1480" yWindow="1480" windowWidth="14400" windowHeight="7360" xr2:uid="{00000000-000D-0000-FFFF-FFFF00000000}"/>
  </bookViews>
  <sheets>
    <sheet name="Bestilling" sheetId="2" r:id="rId1"/>
    <sheet name="Priser" sheetId="3" r:id="rId2"/>
    <sheet name="Sportsmate info"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 l="1"/>
  <c r="F2" i="4"/>
  <c r="E2" i="4"/>
  <c r="D2" i="4"/>
  <c r="C2" i="4"/>
  <c r="D3" i="4"/>
  <c r="G9" i="4"/>
  <c r="F9" i="4"/>
  <c r="E9" i="4"/>
  <c r="D9" i="4"/>
  <c r="C9" i="4"/>
  <c r="B9" i="4"/>
  <c r="G7" i="4"/>
  <c r="F7" i="4"/>
  <c r="E7" i="4"/>
  <c r="D7" i="4"/>
  <c r="C7" i="4"/>
  <c r="B7" i="4"/>
  <c r="G6" i="4"/>
  <c r="F6" i="4"/>
  <c r="E6" i="4"/>
  <c r="D6" i="4"/>
  <c r="C6" i="4"/>
  <c r="B6" i="4"/>
  <c r="G5" i="4"/>
  <c r="F5" i="4"/>
  <c r="E5" i="4"/>
  <c r="D5" i="4"/>
  <c r="C5" i="4"/>
  <c r="B5" i="4"/>
  <c r="G4" i="4"/>
  <c r="F4" i="4"/>
  <c r="E4" i="4"/>
  <c r="D4" i="4"/>
  <c r="C4" i="4"/>
  <c r="B4" i="4"/>
  <c r="G3" i="4"/>
  <c r="F3" i="4"/>
  <c r="E3" i="4"/>
  <c r="C3" i="4"/>
  <c r="B3" i="4"/>
  <c r="B2" i="4"/>
  <c r="H37" i="2"/>
  <c r="E43" i="2"/>
  <c r="E42" i="2"/>
  <c r="E41" i="2"/>
  <c r="E40" i="2"/>
  <c r="E39" i="2"/>
  <c r="M48" i="2"/>
  <c r="M37" i="2"/>
  <c r="M45" i="2" s="1"/>
  <c r="L37" i="2"/>
  <c r="L45" i="2" s="1"/>
  <c r="K37" i="2"/>
  <c r="J37" i="2"/>
  <c r="J45" i="2" s="1"/>
  <c r="I37" i="2"/>
  <c r="I45" i="2" s="1"/>
  <c r="G37" i="2"/>
  <c r="G45" i="2" s="1"/>
  <c r="F37" i="2"/>
  <c r="F45" i="2" s="1"/>
  <c r="I5" i="4" l="1"/>
  <c r="K5" i="4" s="1"/>
  <c r="I9" i="4"/>
  <c r="K9" i="4" s="1"/>
  <c r="I7" i="4"/>
  <c r="K7" i="4" s="1"/>
  <c r="I6" i="4"/>
  <c r="K6" i="4" s="1"/>
  <c r="I4" i="4"/>
  <c r="K4" i="4" s="1"/>
  <c r="I3" i="4"/>
  <c r="K3" i="4" s="1"/>
  <c r="I2" i="4"/>
  <c r="K2" i="4" s="1"/>
  <c r="L46" i="2"/>
  <c r="L47" i="2" s="1"/>
  <c r="G46" i="2"/>
  <c r="G47" i="2" s="1"/>
  <c r="I8" i="4"/>
  <c r="K8" i="4" s="1"/>
  <c r="I46" i="2"/>
  <c r="I47" i="2" s="1"/>
  <c r="J46" i="2"/>
  <c r="J47" i="2" s="1"/>
  <c r="F46" i="2"/>
  <c r="F47" i="2" s="1"/>
  <c r="H46" i="2"/>
  <c r="H45" i="2"/>
  <c r="M47" i="2"/>
  <c r="H47" i="2" l="1"/>
  <c r="M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Kenni</author>
  </authors>
  <commentList>
    <comment ref="D46" authorId="0" shapeId="0" xr:uid="{00000000-0006-0000-0000-000001000000}">
      <text>
        <r>
          <rPr>
            <b/>
            <sz val="9"/>
            <color indexed="81"/>
            <rFont val="Tahoma"/>
            <charset val="1"/>
          </rPr>
          <t>Opstartsgebyr for tryk</t>
        </r>
      </text>
    </comment>
  </commentList>
</comments>
</file>

<file path=xl/sharedStrings.xml><?xml version="1.0" encoding="utf-8"?>
<sst xmlns="http://schemas.openxmlformats.org/spreadsheetml/2006/main" count="102" uniqueCount="79">
  <si>
    <t>#</t>
  </si>
  <si>
    <t>M</t>
  </si>
  <si>
    <t>Shorts</t>
  </si>
  <si>
    <t>L</t>
  </si>
  <si>
    <t>XL</t>
  </si>
  <si>
    <t>XXL</t>
  </si>
  <si>
    <t>Overtræksdragt
bukser</t>
  </si>
  <si>
    <t>Overtræksdragt
jakke</t>
  </si>
  <si>
    <t>Virtuelle Bolde</t>
  </si>
  <si>
    <t>Kampbluse Hjemmebane (Blå)</t>
  </si>
  <si>
    <t>Kampbluse Udebane (Hvid)</t>
  </si>
  <si>
    <t>Tryk</t>
  </si>
  <si>
    <t># (Trøje nr)</t>
  </si>
  <si>
    <t>Taske</t>
  </si>
  <si>
    <t>"Hoodie"</t>
  </si>
  <si>
    <t>Antal</t>
  </si>
  <si>
    <t>S</t>
  </si>
  <si>
    <t>Virtuelle bolde</t>
  </si>
  <si>
    <t>Kampbluse</t>
  </si>
  <si>
    <t>Tights</t>
  </si>
  <si>
    <t>Hoodie</t>
  </si>
  <si>
    <t>Overtræksdragt</t>
  </si>
  <si>
    <t>Tøj</t>
  </si>
  <si>
    <t>Total</t>
  </si>
  <si>
    <t>Gentofte Volley tøjbestilling sæson 2023-2024</t>
  </si>
  <si>
    <t>Basis tryk</t>
  </si>
  <si>
    <t>Note</t>
  </si>
  <si>
    <t>Pris</t>
  </si>
  <si>
    <t>Enhed</t>
  </si>
  <si>
    <t>Opstartsgebyr, Flerfarvet</t>
  </si>
  <si>
    <t>Opstartsgebyr, 1-farvet</t>
  </si>
  <si>
    <t>Klubtryk 1</t>
  </si>
  <si>
    <t>Pr. stk.</t>
  </si>
  <si>
    <t>Klubtryk 2</t>
  </si>
  <si>
    <t>Klubtryk 3</t>
  </si>
  <si>
    <t>Klubtryk 4</t>
  </si>
  <si>
    <t>Nummertryk 20cm</t>
  </si>
  <si>
    <t>Nummertryk 10cm</t>
  </si>
  <si>
    <t>Nummertryk 5cm</t>
  </si>
  <si>
    <t>Specieltryk</t>
  </si>
  <si>
    <t>Tilbud indhentes</t>
  </si>
  <si>
    <t>Pr. stk. Indeholder: "Gentofte Volley" og nummer</t>
  </si>
  <si>
    <t>Samlet ved "Klubtryk" eller "specieltryk"</t>
  </si>
  <si>
    <t>Type</t>
  </si>
  <si>
    <t>Pris (pr tryk)</t>
  </si>
  <si>
    <t>Sub-Total</t>
  </si>
  <si>
    <t>Yderligere bemærkninger til bestilling</t>
  </si>
  <si>
    <t>&lt;&lt;&lt;&lt;&lt; Udfyldes med antal bolde som man ønsker at støtte klubben med.</t>
  </si>
  <si>
    <t>Virtuelle bolde er et udtryk for Gentofte Volleys konstante behov for gode, nye og flere bolde til vores mange fantastiske spillere. Vi kalder dem virtuelle bolde, da vi løbende indkøber boldene i det antal der er behov for på det pågældende tidspunkt. (Så boldene er ikke med sponsortryk og købes ind løbende)</t>
  </si>
  <si>
    <t xml:space="preserve">Såfremt der skulle være spørgsmål til udfyldning af bestillingsarket eller andet, bedes du/I rette henvendelse til klubudvalg@gentoftevolley.dk </t>
  </si>
  <si>
    <t>Bold</t>
  </si>
  <si>
    <t>Arket skal udfyldes med alle detaljer inkl. tryk-type. Ordren er bindende ved fremsendelse og kan ikke umiddelbart ændres. Ved specieltryk eller spicielle ordre skal det tydeligt angives under "Yderligere bemærkninger til bestilling" at tilbud ønskes og detaljerne omkring dette. Bemærk venligst at dette blot er et overslag på pris, og at endelig bekræftelse fra Sportmate er nødvendigt for endelig pris.</t>
  </si>
  <si>
    <t>Enheder i bestilling</t>
  </si>
  <si>
    <t>Kampbluse Blå</t>
  </si>
  <si>
    <t>Kampbluse Hvid</t>
  </si>
  <si>
    <t>Overtræk, Jakke</t>
  </si>
  <si>
    <t>Overtræk, Bukser</t>
  </si>
  <si>
    <t>XS</t>
  </si>
  <si>
    <t>Kontrol, Antal</t>
  </si>
  <si>
    <t>Tryk på tøj</t>
  </si>
  <si>
    <t>Navn</t>
  </si>
  <si>
    <t>Efternavn</t>
  </si>
  <si>
    <t>Navn på trøje</t>
  </si>
  <si>
    <t>Pr. stk.Flerfarvet logo (25-35cm bredde)</t>
  </si>
  <si>
    <t>Pr. stk.Flerfarvet logo (10-12cm bredde)</t>
  </si>
  <si>
    <t>Pr. stk. 1-farvet logo (25-35cm bredde)</t>
  </si>
  <si>
    <t>Pr. stk. 1-farvet logo (10-12cm bredde)</t>
  </si>
  <si>
    <t>Navnetryk 5cm</t>
  </si>
  <si>
    <t>Pr. stk. (ved +10 stk)</t>
  </si>
  <si>
    <t>Navnetryk 2cm</t>
  </si>
  <si>
    <t>Klubtryk 1:</t>
  </si>
  <si>
    <t>Holdnavn for bestilling</t>
  </si>
  <si>
    <t>Flerfarvet logo (25-35cm bredde)</t>
  </si>
  <si>
    <t>Klubtryk 2:</t>
  </si>
  <si>
    <t>Flerfarvet logo (10-12cm bredde)</t>
  </si>
  <si>
    <t>Klubtryk 3:</t>
  </si>
  <si>
    <t>1-farvet logo (25-35cm bredde)</t>
  </si>
  <si>
    <t>Klubtryk 4:</t>
  </si>
  <si>
    <t>1-farvet logo (10-12cm bredde)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</si>
</sst>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ont>
    <font>
      <b/>
      <sz val="10"/>
      <color rgb="FF000000"/>
      <name val="Arial"/>
      <family val="2"/>
    </font>
    <font>
      <sz val="10"/>
      <color theme="1"/>
      <name val="Times New Roman"/>
      <family val="1"/>
    </font>
    <font>
      <sz val="10"/>
      <name val="Verdana"/>
      <family val="2"/>
    </font>
    <font>
      <sz val="11"/>
      <color theme="1"/>
      <name val="Arial"/>
      <family val="2"/>
    </font>
    <font>
      <b/>
      <sz val="11"/>
      <color theme="1"/>
      <name val="Arial"/>
      <family val="2"/>
    </font>
    <font>
      <b/>
      <sz val="18"/>
      <color theme="1"/>
      <name val="Arial"/>
      <family val="2"/>
    </font>
    <font>
      <sz val="10"/>
      <color theme="1"/>
      <name val="Arial"/>
      <family val="2"/>
    </font>
    <font>
      <b/>
      <sz val="12"/>
      <color theme="1"/>
      <name val="Arial"/>
      <family val="2"/>
    </font>
    <font>
      <b/>
      <sz val="16"/>
      <color theme="1"/>
      <name val="Arial"/>
      <family val="2"/>
    </font>
    <font>
      <sz val="20"/>
      <color theme="1"/>
      <name val="Arial"/>
      <family val="2"/>
    </font>
    <font>
      <i/>
      <sz val="11"/>
      <color theme="1"/>
      <name val="Arial"/>
      <family val="2"/>
    </font>
    <font>
      <b/>
      <i/>
      <sz val="11"/>
      <color theme="1"/>
      <name val="Arial"/>
      <family val="2"/>
    </font>
    <font>
      <b/>
      <i/>
      <sz val="14"/>
      <color theme="1"/>
      <name val="Arial"/>
      <family val="2"/>
    </font>
    <font>
      <b/>
      <sz val="9"/>
      <color indexed="81"/>
      <name val="Tahoma"/>
      <charset val="1"/>
    </font>
    <font>
      <sz val="12"/>
      <color theme="1"/>
      <name val="Arial"/>
      <family val="2"/>
    </font>
  </fonts>
  <fills count="15">
    <fill>
      <patternFill patternType="none"/>
    </fill>
    <fill>
      <patternFill patternType="gray125"/>
    </fill>
    <fill>
      <patternFill patternType="solid">
        <fgColor rgb="FFD9D9D9"/>
        <bgColor rgb="FFD9D9D9"/>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rgb="FFD9D9D9"/>
      </patternFill>
    </fill>
    <fill>
      <patternFill patternType="solid">
        <fgColor theme="4" tint="0.59999389629810485"/>
        <bgColor rgb="FFD9D9D9"/>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3" fillId="0" borderId="0"/>
  </cellStyleXfs>
  <cellXfs count="79">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0" fontId="4" fillId="0" borderId="4" xfId="0" applyFont="1" applyBorder="1"/>
    <xf numFmtId="0" fontId="4" fillId="0" borderId="1" xfId="0" applyFont="1" applyBorder="1" applyAlignment="1">
      <alignment horizontal="center"/>
    </xf>
    <xf numFmtId="0" fontId="0" fillId="0" borderId="2" xfId="0" applyBorder="1"/>
    <xf numFmtId="0" fontId="0" fillId="0" borderId="6" xfId="0" applyBorder="1"/>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6" borderId="2" xfId="0" applyFont="1" applyFill="1" applyBorder="1" applyAlignment="1">
      <alignment vertical="center" wrapText="1"/>
    </xf>
    <xf numFmtId="0" fontId="1" fillId="6" borderId="1" xfId="0" applyFont="1" applyFill="1" applyBorder="1" applyAlignment="1">
      <alignment vertical="center" wrapText="1"/>
    </xf>
    <xf numFmtId="0" fontId="4" fillId="0" borderId="0" xfId="0" applyFont="1"/>
    <xf numFmtId="0" fontId="0" fillId="0" borderId="7" xfId="0" applyBorder="1"/>
    <xf numFmtId="0" fontId="4" fillId="0" borderId="1" xfId="0" applyFont="1" applyBorder="1"/>
    <xf numFmtId="0" fontId="4" fillId="0" borderId="19" xfId="0" applyFont="1" applyBorder="1"/>
    <xf numFmtId="0" fontId="4" fillId="0" borderId="20" xfId="0" applyFont="1" applyBorder="1"/>
    <xf numFmtId="0" fontId="0" fillId="7" borderId="0" xfId="0" applyFill="1"/>
    <xf numFmtId="0" fontId="5" fillId="7" borderId="0" xfId="0" applyFont="1" applyFill="1"/>
    <xf numFmtId="0" fontId="4" fillId="7" borderId="0" xfId="0" applyFont="1" applyFill="1"/>
    <xf numFmtId="0" fontId="0" fillId="0" borderId="22" xfId="0" applyBorder="1"/>
    <xf numFmtId="0" fontId="0" fillId="0" borderId="23" xfId="0" applyBorder="1"/>
    <xf numFmtId="0" fontId="5" fillId="7" borderId="8" xfId="0" applyFont="1" applyFill="1" applyBorder="1"/>
    <xf numFmtId="0" fontId="0" fillId="7" borderId="9" xfId="0" applyFill="1" applyBorder="1"/>
    <xf numFmtId="0" fontId="0" fillId="7" borderId="10" xfId="0" applyFill="1" applyBorder="1"/>
    <xf numFmtId="0" fontId="5" fillId="7" borderId="11" xfId="0" applyFont="1" applyFill="1" applyBorder="1"/>
    <xf numFmtId="0" fontId="5" fillId="9" borderId="11" xfId="0" applyFont="1" applyFill="1" applyBorder="1"/>
    <xf numFmtId="0" fontId="0" fillId="9" borderId="0" xfId="0" applyFill="1"/>
    <xf numFmtId="0" fontId="0" fillId="9" borderId="12" xfId="0" applyFill="1" applyBorder="1"/>
    <xf numFmtId="0" fontId="0" fillId="7" borderId="15" xfId="0" applyFill="1" applyBorder="1"/>
    <xf numFmtId="0" fontId="11" fillId="7" borderId="0" xfId="0" applyFont="1" applyFill="1"/>
    <xf numFmtId="3" fontId="8" fillId="8" borderId="7" xfId="0" applyNumberFormat="1" applyFont="1" applyFill="1" applyBorder="1"/>
    <xf numFmtId="0" fontId="5" fillId="10" borderId="10" xfId="0" applyFont="1" applyFill="1" applyBorder="1" applyAlignment="1">
      <alignment horizontal="center" vertical="center"/>
    </xf>
    <xf numFmtId="0" fontId="11" fillId="0" borderId="0" xfId="0" applyFont="1"/>
    <xf numFmtId="49" fontId="11" fillId="0" borderId="0" xfId="0" applyNumberFormat="1" applyFont="1"/>
    <xf numFmtId="1" fontId="11" fillId="0" borderId="0" xfId="0" applyNumberFormat="1" applyFont="1"/>
    <xf numFmtId="0" fontId="12" fillId="4" borderId="0" xfId="0" applyFont="1" applyFill="1"/>
    <xf numFmtId="0" fontId="4" fillId="0" borderId="3" xfId="0" applyFont="1" applyBorder="1"/>
    <xf numFmtId="0" fontId="4" fillId="0" borderId="5" xfId="0" applyFont="1" applyBorder="1"/>
    <xf numFmtId="0" fontId="0" fillId="12" borderId="9" xfId="0" applyFill="1" applyBorder="1"/>
    <xf numFmtId="0" fontId="0" fillId="12" borderId="0" xfId="0" applyFill="1"/>
    <xf numFmtId="0" fontId="0" fillId="12" borderId="14" xfId="0" applyFill="1" applyBorder="1"/>
    <xf numFmtId="0" fontId="5" fillId="4" borderId="21" xfId="0" applyFont="1" applyFill="1" applyBorder="1"/>
    <xf numFmtId="0" fontId="5" fillId="4" borderId="21" xfId="0" applyFont="1" applyFill="1" applyBorder="1" applyAlignment="1">
      <alignment horizontal="center" vertical="center"/>
    </xf>
    <xf numFmtId="0" fontId="5" fillId="13" borderId="0" xfId="0" applyFont="1" applyFill="1" applyAlignment="1">
      <alignment horizontal="center" vertical="center"/>
    </xf>
    <xf numFmtId="1" fontId="0" fillId="0" borderId="0" xfId="0" applyNumberFormat="1" applyAlignment="1">
      <alignment horizontal="center" vertical="center"/>
    </xf>
    <xf numFmtId="0" fontId="13" fillId="7" borderId="0" xfId="0" applyFont="1" applyFill="1"/>
    <xf numFmtId="0" fontId="11" fillId="4" borderId="0" xfId="0" applyFont="1" applyFill="1"/>
    <xf numFmtId="0" fontId="9" fillId="7" borderId="0" xfId="0" applyFont="1" applyFill="1"/>
    <xf numFmtId="1" fontId="5" fillId="8" borderId="0" xfId="0" applyNumberFormat="1" applyFont="1" applyFill="1" applyAlignment="1">
      <alignment horizontal="center" vertical="center"/>
    </xf>
    <xf numFmtId="1" fontId="5" fillId="8" borderId="21" xfId="0" applyNumberFormat="1" applyFont="1" applyFill="1" applyBorder="1" applyAlignment="1">
      <alignment horizontal="center" vertical="center"/>
    </xf>
    <xf numFmtId="0" fontId="0" fillId="0" borderId="0" xfId="0" applyAlignment="1">
      <alignment horizontal="center" vertical="center"/>
    </xf>
    <xf numFmtId="0" fontId="6" fillId="7" borderId="0" xfId="0" applyFont="1" applyFill="1" applyAlignment="1">
      <alignment horizontal="center" vertical="center"/>
    </xf>
    <xf numFmtId="0" fontId="7" fillId="3" borderId="21" xfId="0" applyFont="1" applyFill="1" applyBorder="1" applyAlignment="1">
      <alignment horizontal="left" vertical="top" wrapText="1"/>
    </xf>
    <xf numFmtId="0" fontId="12" fillId="7" borderId="13" xfId="0" applyFont="1" applyFill="1" applyBorder="1" applyAlignment="1">
      <alignment horizontal="left" vertical="top"/>
    </xf>
    <xf numFmtId="0" fontId="12" fillId="7" borderId="14" xfId="0" applyFont="1" applyFill="1" applyBorder="1" applyAlignment="1">
      <alignment horizontal="left" vertical="top"/>
    </xf>
    <xf numFmtId="0" fontId="9" fillId="10" borderId="8" xfId="0" applyFont="1" applyFill="1" applyBorder="1" applyAlignment="1">
      <alignment horizontal="center" vertical="center"/>
    </xf>
    <xf numFmtId="0" fontId="9" fillId="10" borderId="11" xfId="0" applyFont="1" applyFill="1" applyBorder="1" applyAlignment="1">
      <alignment horizontal="center" vertical="center"/>
    </xf>
    <xf numFmtId="0" fontId="9" fillId="10" borderId="13" xfId="0" applyFont="1" applyFill="1" applyBorder="1" applyAlignment="1">
      <alignment horizontal="center" vertical="center"/>
    </xf>
    <xf numFmtId="0" fontId="10" fillId="11" borderId="12" xfId="0" applyFont="1" applyFill="1" applyBorder="1" applyAlignment="1">
      <alignment horizontal="center" vertical="center"/>
    </xf>
    <xf numFmtId="0" fontId="10" fillId="11" borderId="15" xfId="0" applyFont="1" applyFill="1" applyBorder="1" applyAlignment="1">
      <alignment horizontal="center" vertical="center"/>
    </xf>
    <xf numFmtId="0" fontId="4" fillId="7" borderId="0" xfId="0" applyFont="1" applyFill="1" applyAlignment="1">
      <alignment horizontal="left" vertical="top" wrapText="1"/>
    </xf>
    <xf numFmtId="0" fontId="0" fillId="7" borderId="0" xfId="0" applyFill="1" applyAlignment="1">
      <alignment horizontal="left" vertical="top" wrapText="1"/>
    </xf>
    <xf numFmtId="0" fontId="5" fillId="7" borderId="0" xfId="0" applyFont="1" applyFill="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1" fillId="4" borderId="0" xfId="0" applyFont="1" applyFill="1" applyAlignment="1">
      <alignment horizontal="left" vertical="top" wrapText="1"/>
    </xf>
    <xf numFmtId="0" fontId="15" fillId="14"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zoomScale="80" zoomScaleNormal="80" workbookViewId="0">
      <selection activeCell="B53" sqref="B53:M58"/>
    </sheetView>
  </sheetViews>
  <sheetFormatPr defaultColWidth="12.58203125" defaultRowHeight="15" customHeight="1" x14ac:dyDescent="0.35"/>
  <cols>
    <col min="1" max="1" width="12.58203125" style="18"/>
    <col min="2" max="2" width="9.33203125" customWidth="1"/>
    <col min="3" max="3" width="20.08203125" customWidth="1"/>
    <col min="4" max="4" width="22.33203125" customWidth="1"/>
    <col min="5" max="5" width="17" customWidth="1"/>
    <col min="6" max="7" width="21.58203125" customWidth="1"/>
    <col min="8" max="8" width="14.58203125" customWidth="1"/>
    <col min="9" max="9" width="12.08203125" customWidth="1"/>
    <col min="10" max="10" width="13.83203125" customWidth="1"/>
    <col min="11" max="12" width="13.5" customWidth="1"/>
    <col min="13" max="13" width="15" bestFit="1" customWidth="1"/>
    <col min="14" max="14" width="7.33203125" style="18" customWidth="1"/>
    <col min="15" max="15" width="30.08203125" style="31" customWidth="1"/>
    <col min="16" max="22" width="7.58203125" style="18" customWidth="1"/>
    <col min="23" max="26" width="12.58203125" style="18"/>
  </cols>
  <sheetData>
    <row r="1" spans="2:15" s="18" customFormat="1" ht="38.25" customHeight="1" x14ac:dyDescent="0.35">
      <c r="B1" s="53" t="s">
        <v>24</v>
      </c>
      <c r="C1" s="53"/>
      <c r="D1" s="53"/>
      <c r="E1" s="53"/>
      <c r="F1" s="54" t="s">
        <v>51</v>
      </c>
      <c r="G1" s="54"/>
      <c r="H1" s="54"/>
      <c r="I1" s="54"/>
      <c r="J1" s="54"/>
      <c r="K1" s="54"/>
      <c r="L1" s="54"/>
      <c r="M1" s="54"/>
      <c r="O1" s="31"/>
    </row>
    <row r="2" spans="2:15" ht="26" x14ac:dyDescent="0.35">
      <c r="B2" s="8" t="s">
        <v>12</v>
      </c>
      <c r="C2" s="1" t="s">
        <v>60</v>
      </c>
      <c r="D2" s="1" t="s">
        <v>61</v>
      </c>
      <c r="E2" s="8" t="s">
        <v>62</v>
      </c>
      <c r="F2" s="8" t="s">
        <v>9</v>
      </c>
      <c r="G2" s="8" t="s">
        <v>10</v>
      </c>
      <c r="H2" s="8" t="s">
        <v>2</v>
      </c>
      <c r="I2" s="8" t="s">
        <v>19</v>
      </c>
      <c r="J2" s="9" t="s">
        <v>7</v>
      </c>
      <c r="K2" s="10" t="s">
        <v>6</v>
      </c>
      <c r="L2" s="11" t="s">
        <v>14</v>
      </c>
      <c r="M2" s="12" t="s">
        <v>13</v>
      </c>
      <c r="O2" s="47" t="s">
        <v>17</v>
      </c>
    </row>
    <row r="3" spans="2:15" ht="14.5" customHeight="1" x14ac:dyDescent="0.3">
      <c r="B3" s="3"/>
      <c r="C3" s="3"/>
      <c r="D3" s="3"/>
      <c r="E3" s="5"/>
      <c r="F3" s="5"/>
      <c r="G3" s="5"/>
      <c r="H3" s="5"/>
      <c r="I3" s="5"/>
      <c r="J3" s="5"/>
      <c r="K3" s="5"/>
      <c r="L3" s="5"/>
      <c r="M3" s="5"/>
      <c r="O3" s="77" t="s">
        <v>48</v>
      </c>
    </row>
    <row r="4" spans="2:15" ht="14" x14ac:dyDescent="0.3">
      <c r="B4" s="3"/>
      <c r="C4" s="3"/>
      <c r="D4" s="3"/>
      <c r="E4" s="5"/>
      <c r="F4" s="5"/>
      <c r="G4" s="5"/>
      <c r="H4" s="5"/>
      <c r="I4" s="5"/>
      <c r="J4" s="5"/>
      <c r="K4" s="5"/>
      <c r="L4" s="5"/>
      <c r="M4" s="5"/>
      <c r="O4" s="77"/>
    </row>
    <row r="5" spans="2:15" ht="14" x14ac:dyDescent="0.3">
      <c r="B5" s="3"/>
      <c r="C5" s="3"/>
      <c r="D5" s="3"/>
      <c r="E5" s="3"/>
      <c r="F5" s="5"/>
      <c r="G5" s="5"/>
      <c r="H5" s="5"/>
      <c r="I5" s="5"/>
      <c r="J5" s="5"/>
      <c r="K5" s="5"/>
      <c r="L5" s="5"/>
      <c r="M5" s="5"/>
      <c r="O5" s="77"/>
    </row>
    <row r="6" spans="2:15" ht="14" x14ac:dyDescent="0.3">
      <c r="B6" s="3"/>
      <c r="C6" s="3"/>
      <c r="D6" s="3"/>
      <c r="E6" s="5"/>
      <c r="F6" s="5"/>
      <c r="G6" s="5"/>
      <c r="H6" s="5"/>
      <c r="I6" s="5"/>
      <c r="J6" s="5"/>
      <c r="K6" s="5"/>
      <c r="L6" s="5"/>
      <c r="M6" s="5"/>
      <c r="O6" s="77"/>
    </row>
    <row r="7" spans="2:15" ht="14" x14ac:dyDescent="0.3">
      <c r="B7" s="3"/>
      <c r="C7" s="3"/>
      <c r="D7" s="3"/>
      <c r="E7" s="5"/>
      <c r="F7" s="5"/>
      <c r="G7" s="5"/>
      <c r="H7" s="5"/>
      <c r="I7" s="5"/>
      <c r="J7" s="5"/>
      <c r="K7" s="5"/>
      <c r="L7" s="5"/>
      <c r="M7" s="5"/>
      <c r="O7" s="77"/>
    </row>
    <row r="8" spans="2:15" ht="14" x14ac:dyDescent="0.3">
      <c r="B8" s="3"/>
      <c r="C8" s="3"/>
      <c r="D8" s="3"/>
      <c r="E8" s="5"/>
      <c r="F8" s="2"/>
      <c r="G8" s="2"/>
      <c r="H8" s="5"/>
      <c r="I8" s="5"/>
      <c r="J8" s="5"/>
      <c r="K8" s="5"/>
      <c r="L8" s="5"/>
      <c r="M8" s="2"/>
      <c r="O8" s="77"/>
    </row>
    <row r="9" spans="2:15" ht="14" x14ac:dyDescent="0.3">
      <c r="B9" s="3"/>
      <c r="C9" s="3"/>
      <c r="D9" s="3"/>
      <c r="E9" s="5"/>
      <c r="F9" s="5"/>
      <c r="G9" s="5"/>
      <c r="H9" s="5"/>
      <c r="I9" s="5"/>
      <c r="J9" s="5"/>
      <c r="K9" s="5"/>
      <c r="L9" s="5"/>
      <c r="M9" s="2"/>
      <c r="O9" s="77"/>
    </row>
    <row r="10" spans="2:15" ht="14" x14ac:dyDescent="0.3">
      <c r="B10" s="3"/>
      <c r="C10" s="3"/>
      <c r="D10" s="3"/>
      <c r="E10" s="3"/>
      <c r="F10" s="3"/>
      <c r="G10" s="3"/>
      <c r="H10" s="3"/>
      <c r="I10" s="5"/>
      <c r="J10" s="5"/>
      <c r="K10" s="5"/>
      <c r="L10" s="5"/>
      <c r="M10" s="3"/>
      <c r="O10" s="77"/>
    </row>
    <row r="11" spans="2:15" ht="14" x14ac:dyDescent="0.3">
      <c r="B11" s="3"/>
      <c r="C11" s="3"/>
      <c r="D11" s="3"/>
      <c r="E11" s="5"/>
      <c r="F11" s="5"/>
      <c r="G11" s="5"/>
      <c r="H11" s="5"/>
      <c r="I11" s="5"/>
      <c r="J11" s="5"/>
      <c r="K11" s="5"/>
      <c r="L11" s="5"/>
      <c r="M11" s="5"/>
      <c r="O11" s="77"/>
    </row>
    <row r="12" spans="2:15" ht="14" x14ac:dyDescent="0.3">
      <c r="B12" s="3"/>
      <c r="C12" s="3"/>
      <c r="D12" s="3"/>
      <c r="E12" s="5"/>
      <c r="F12" s="5"/>
      <c r="G12" s="5"/>
      <c r="H12" s="5"/>
      <c r="I12" s="5"/>
      <c r="J12" s="5"/>
      <c r="K12" s="5"/>
      <c r="L12" s="5"/>
      <c r="M12" s="5"/>
      <c r="O12" s="77"/>
    </row>
    <row r="13" spans="2:15" ht="14.5" x14ac:dyDescent="0.35">
      <c r="B13" s="3"/>
      <c r="C13" s="3"/>
      <c r="D13" s="3"/>
      <c r="E13" s="5"/>
      <c r="F13" s="5"/>
      <c r="G13" s="5"/>
      <c r="H13" s="5"/>
      <c r="I13" s="5"/>
      <c r="J13" s="5"/>
      <c r="K13" s="5"/>
      <c r="L13" s="5"/>
      <c r="M13" s="5"/>
    </row>
    <row r="14" spans="2:15" ht="15" customHeight="1" x14ac:dyDescent="0.35">
      <c r="B14" s="3"/>
      <c r="C14" s="3"/>
      <c r="D14" s="3"/>
      <c r="E14" s="5"/>
      <c r="F14" s="5"/>
      <c r="G14" s="5"/>
      <c r="H14" s="5"/>
      <c r="I14" s="5"/>
      <c r="J14" s="5"/>
      <c r="K14" s="5"/>
      <c r="L14" s="5"/>
      <c r="M14" s="5"/>
      <c r="O14" s="47" t="s">
        <v>59</v>
      </c>
    </row>
    <row r="15" spans="2:15" ht="15.75" customHeight="1" x14ac:dyDescent="0.3">
      <c r="B15" s="3"/>
      <c r="C15" s="3"/>
      <c r="D15" s="3"/>
      <c r="E15" s="5"/>
      <c r="F15" s="5"/>
      <c r="G15" s="5"/>
      <c r="H15" s="5"/>
      <c r="I15" s="5"/>
      <c r="J15" s="5"/>
      <c r="K15" s="5"/>
      <c r="L15" s="5"/>
      <c r="M15" s="5"/>
      <c r="O15" s="37" t="s">
        <v>70</v>
      </c>
    </row>
    <row r="16" spans="2:15" ht="15.75" customHeight="1" x14ac:dyDescent="0.35">
      <c r="B16" s="3"/>
      <c r="C16" s="3"/>
      <c r="D16" s="3"/>
      <c r="E16" s="5"/>
      <c r="F16" s="5"/>
      <c r="G16" s="5"/>
      <c r="H16" s="5"/>
      <c r="I16" s="5"/>
      <c r="J16" s="5"/>
      <c r="K16" s="5"/>
      <c r="L16" s="5"/>
      <c r="M16" s="3"/>
      <c r="O16" s="48" t="s">
        <v>72</v>
      </c>
    </row>
    <row r="17" spans="2:15" ht="15.75" customHeight="1" x14ac:dyDescent="0.3">
      <c r="B17" s="3"/>
      <c r="C17" s="3"/>
      <c r="D17" s="5"/>
      <c r="E17" s="5"/>
      <c r="F17" s="5"/>
      <c r="G17" s="5"/>
      <c r="H17" s="5"/>
      <c r="I17" s="5"/>
      <c r="J17" s="5"/>
      <c r="K17" s="5"/>
      <c r="L17" s="5"/>
      <c r="M17" s="3"/>
      <c r="O17" s="37" t="s">
        <v>73</v>
      </c>
    </row>
    <row r="18" spans="2:15" ht="15.75" customHeight="1" x14ac:dyDescent="0.35">
      <c r="B18" s="3"/>
      <c r="C18" s="5"/>
      <c r="D18" s="5"/>
      <c r="E18" s="5"/>
      <c r="F18" s="5"/>
      <c r="G18" s="5"/>
      <c r="H18" s="5"/>
      <c r="I18" s="5"/>
      <c r="J18" s="5"/>
      <c r="K18" s="5"/>
      <c r="L18" s="5"/>
      <c r="M18" s="3"/>
      <c r="O18" s="48" t="s">
        <v>74</v>
      </c>
    </row>
    <row r="19" spans="2:15" ht="15.75" customHeight="1" x14ac:dyDescent="0.3">
      <c r="B19" s="3"/>
      <c r="C19" s="3"/>
      <c r="D19" s="3"/>
      <c r="E19" s="5"/>
      <c r="F19" s="3"/>
      <c r="G19" s="3"/>
      <c r="H19" s="5"/>
      <c r="I19" s="5"/>
      <c r="J19" s="5"/>
      <c r="K19" s="5"/>
      <c r="L19" s="5"/>
      <c r="M19" s="3"/>
      <c r="O19" s="37" t="s">
        <v>75</v>
      </c>
    </row>
    <row r="20" spans="2:15" ht="15.75" customHeight="1" x14ac:dyDescent="0.35">
      <c r="B20" s="3"/>
      <c r="C20" s="3"/>
      <c r="D20" s="3"/>
      <c r="E20" s="5"/>
      <c r="F20" s="3"/>
      <c r="G20" s="3"/>
      <c r="H20" s="5"/>
      <c r="I20" s="5"/>
      <c r="J20" s="5"/>
      <c r="K20" s="5"/>
      <c r="L20" s="5"/>
      <c r="M20" s="3"/>
      <c r="O20" s="48" t="s">
        <v>76</v>
      </c>
    </row>
    <row r="21" spans="2:15" ht="15.75" customHeight="1" x14ac:dyDescent="0.3">
      <c r="B21" s="3"/>
      <c r="C21" s="3"/>
      <c r="D21" s="3"/>
      <c r="E21" s="5"/>
      <c r="F21" s="3"/>
      <c r="G21" s="3"/>
      <c r="H21" s="5"/>
      <c r="I21" s="5"/>
      <c r="J21" s="5"/>
      <c r="K21" s="5"/>
      <c r="L21" s="5"/>
      <c r="M21" s="3"/>
      <c r="O21" s="37" t="s">
        <v>77</v>
      </c>
    </row>
    <row r="22" spans="2:15" ht="15.75" customHeight="1" x14ac:dyDescent="0.35">
      <c r="B22" s="3"/>
      <c r="C22" s="3"/>
      <c r="D22" s="3"/>
      <c r="E22" s="5"/>
      <c r="F22" s="3"/>
      <c r="G22" s="3"/>
      <c r="H22" s="5"/>
      <c r="I22" s="5"/>
      <c r="J22" s="5"/>
      <c r="K22" s="5"/>
      <c r="L22" s="5"/>
      <c r="M22" s="3"/>
      <c r="O22" s="48" t="s">
        <v>78</v>
      </c>
    </row>
    <row r="23" spans="2:15" ht="15.75" customHeight="1" x14ac:dyDescent="0.35">
      <c r="B23" s="3"/>
      <c r="C23" s="3"/>
      <c r="D23" s="3"/>
      <c r="E23" s="5"/>
      <c r="F23" s="3"/>
      <c r="G23" s="3"/>
      <c r="H23" s="5"/>
      <c r="I23" s="5"/>
      <c r="J23" s="5"/>
      <c r="K23" s="5"/>
      <c r="L23" s="5"/>
      <c r="M23" s="3"/>
      <c r="O23" s="48"/>
    </row>
    <row r="24" spans="2:15" ht="15.75" customHeight="1" x14ac:dyDescent="0.35">
      <c r="B24" s="3"/>
      <c r="C24" s="3"/>
      <c r="D24" s="3"/>
      <c r="E24" s="5"/>
      <c r="F24" s="3"/>
      <c r="G24" s="3"/>
      <c r="H24" s="5"/>
      <c r="I24" s="5"/>
      <c r="J24" s="5"/>
      <c r="K24" s="5"/>
      <c r="L24" s="5"/>
      <c r="M24" s="3"/>
    </row>
    <row r="25" spans="2:15" ht="15.75" customHeight="1" x14ac:dyDescent="0.4">
      <c r="B25" s="3"/>
      <c r="C25" s="3"/>
      <c r="D25" s="3"/>
      <c r="E25" s="5"/>
      <c r="F25" s="3"/>
      <c r="G25" s="3"/>
      <c r="H25" s="5"/>
      <c r="I25" s="5"/>
      <c r="J25" s="5"/>
      <c r="K25" s="5"/>
      <c r="L25" s="5"/>
      <c r="M25" s="3"/>
      <c r="O25" s="49" t="s">
        <v>71</v>
      </c>
    </row>
    <row r="26" spans="2:15" ht="15.75" customHeight="1" x14ac:dyDescent="0.3">
      <c r="B26" s="3"/>
      <c r="C26" s="3"/>
      <c r="D26" s="3"/>
      <c r="E26" s="5"/>
      <c r="F26" s="3"/>
      <c r="G26" s="3"/>
      <c r="H26" s="5"/>
      <c r="I26" s="5"/>
      <c r="J26" s="5"/>
      <c r="K26" s="5"/>
      <c r="L26" s="5"/>
      <c r="M26" s="3"/>
      <c r="O26" s="78"/>
    </row>
    <row r="27" spans="2:15" ht="15.75" customHeight="1" x14ac:dyDescent="0.3">
      <c r="B27" s="3"/>
      <c r="C27" s="3"/>
      <c r="D27" s="3"/>
      <c r="E27" s="5"/>
      <c r="F27" s="3"/>
      <c r="G27" s="3"/>
      <c r="H27" s="5"/>
      <c r="I27" s="5"/>
      <c r="J27" s="5"/>
      <c r="K27" s="5"/>
      <c r="L27" s="5"/>
      <c r="M27" s="3"/>
      <c r="O27" s="78"/>
    </row>
    <row r="28" spans="2:15" ht="15.75" customHeight="1" x14ac:dyDescent="0.35">
      <c r="B28" s="3"/>
      <c r="C28" s="3"/>
      <c r="D28" s="3"/>
      <c r="E28" s="5"/>
      <c r="F28" s="3"/>
      <c r="G28" s="3"/>
      <c r="H28" s="5"/>
      <c r="I28" s="5"/>
      <c r="J28" s="5"/>
      <c r="K28" s="5"/>
      <c r="L28" s="5"/>
      <c r="M28" s="3"/>
    </row>
    <row r="29" spans="2:15" ht="15.75" customHeight="1" x14ac:dyDescent="0.35">
      <c r="B29" s="3"/>
      <c r="C29" s="5"/>
      <c r="D29" s="3"/>
      <c r="E29" s="5"/>
      <c r="F29" s="5"/>
      <c r="G29" s="3"/>
      <c r="H29" s="5"/>
      <c r="I29" s="5"/>
      <c r="J29" s="5"/>
      <c r="K29" s="5"/>
      <c r="L29" s="5"/>
      <c r="M29" s="3"/>
    </row>
    <row r="30" spans="2:15" ht="15.75" customHeight="1" x14ac:dyDescent="0.35">
      <c r="B30" s="3"/>
      <c r="C30" s="3"/>
      <c r="D30" s="3"/>
      <c r="E30" s="3"/>
      <c r="F30" s="3"/>
      <c r="G30" s="3"/>
      <c r="H30" s="3"/>
      <c r="I30" s="5"/>
      <c r="J30" s="5"/>
      <c r="K30" s="5"/>
      <c r="L30" s="5"/>
      <c r="M30" s="3"/>
    </row>
    <row r="31" spans="2:15" ht="15.75" customHeight="1" x14ac:dyDescent="0.35">
      <c r="B31" s="3"/>
      <c r="C31" s="3"/>
      <c r="D31" s="3"/>
      <c r="E31" s="3"/>
      <c r="F31" s="3"/>
      <c r="G31" s="3"/>
      <c r="H31" s="3"/>
      <c r="I31" s="5"/>
      <c r="J31" s="5"/>
      <c r="K31" s="5"/>
      <c r="L31" s="5"/>
      <c r="M31" s="3"/>
    </row>
    <row r="32" spans="2:15" ht="15.75" customHeight="1" x14ac:dyDescent="0.35">
      <c r="B32" s="3"/>
      <c r="C32" s="3"/>
      <c r="D32" s="3"/>
      <c r="E32" s="3"/>
      <c r="F32" s="3"/>
      <c r="G32" s="3"/>
      <c r="H32" s="5"/>
      <c r="I32" s="5"/>
      <c r="J32" s="5"/>
      <c r="K32" s="5"/>
      <c r="L32" s="5"/>
      <c r="M32" s="3"/>
    </row>
    <row r="33" spans="2:13" ht="15.75" customHeight="1" x14ac:dyDescent="0.35">
      <c r="B33" s="3"/>
      <c r="C33" s="3"/>
      <c r="D33" s="3"/>
      <c r="E33" s="3"/>
      <c r="F33" s="3"/>
      <c r="G33" s="3"/>
      <c r="H33" s="5"/>
      <c r="I33" s="5"/>
      <c r="J33" s="5"/>
      <c r="K33" s="5"/>
      <c r="L33" s="5"/>
      <c r="M33" s="3"/>
    </row>
    <row r="34" spans="2:13" ht="15.75" customHeight="1" x14ac:dyDescent="0.35">
      <c r="B34" s="3"/>
      <c r="C34" s="3"/>
      <c r="D34" s="3"/>
      <c r="E34" s="3"/>
      <c r="F34" s="3"/>
      <c r="G34" s="3"/>
      <c r="H34" s="5"/>
      <c r="I34" s="5"/>
      <c r="J34" s="5"/>
      <c r="K34" s="5"/>
      <c r="L34" s="5"/>
      <c r="M34" s="3"/>
    </row>
    <row r="35" spans="2:13" ht="15.75" customHeight="1" x14ac:dyDescent="0.35">
      <c r="B35" s="3"/>
      <c r="C35" s="3"/>
      <c r="D35" s="3"/>
      <c r="E35" s="3"/>
      <c r="F35" s="3"/>
      <c r="G35" s="3"/>
      <c r="H35" s="5"/>
      <c r="I35" s="5"/>
      <c r="J35" s="5"/>
      <c r="K35" s="5"/>
      <c r="L35" s="5"/>
      <c r="M35" s="3"/>
    </row>
    <row r="36" spans="2:13" ht="15.75" customHeight="1" thickBot="1" x14ac:dyDescent="0.4">
      <c r="B36" s="3"/>
      <c r="C36" s="3"/>
      <c r="D36" s="3"/>
      <c r="E36" s="3"/>
      <c r="F36" s="3"/>
      <c r="G36" s="3"/>
      <c r="H36" s="5"/>
      <c r="I36" s="5"/>
      <c r="J36" s="5"/>
      <c r="K36" s="5"/>
      <c r="L36" s="5"/>
      <c r="M36" s="3"/>
    </row>
    <row r="37" spans="2:13" ht="15.75" customHeight="1" thickBot="1" x14ac:dyDescent="0.4">
      <c r="B37" s="18"/>
      <c r="C37" s="20"/>
      <c r="D37" s="18"/>
      <c r="E37" s="18"/>
      <c r="F37" s="7">
        <f t="shared" ref="F37:M37" si="0">COUNTIF(F3:F36,"*")</f>
        <v>0</v>
      </c>
      <c r="G37" s="7">
        <f t="shared" si="0"/>
        <v>0</v>
      </c>
      <c r="H37" s="7">
        <f t="shared" si="0"/>
        <v>0</v>
      </c>
      <c r="I37" s="7">
        <f t="shared" si="0"/>
        <v>0</v>
      </c>
      <c r="J37" s="7">
        <f t="shared" si="0"/>
        <v>0</v>
      </c>
      <c r="K37" s="7">
        <f t="shared" si="0"/>
        <v>0</v>
      </c>
      <c r="L37" s="7">
        <f t="shared" si="0"/>
        <v>0</v>
      </c>
      <c r="M37" s="14">
        <f t="shared" si="0"/>
        <v>0</v>
      </c>
    </row>
    <row r="38" spans="2:13" ht="15.75" customHeight="1" thickBot="1" x14ac:dyDescent="0.4">
      <c r="B38" s="18"/>
      <c r="C38" s="20"/>
      <c r="D38" s="19" t="s">
        <v>43</v>
      </c>
      <c r="E38" s="19" t="s">
        <v>44</v>
      </c>
      <c r="F38" s="18"/>
      <c r="G38" s="18"/>
      <c r="H38" s="18"/>
      <c r="I38" s="18"/>
      <c r="J38" s="18"/>
      <c r="K38" s="18"/>
      <c r="L38" s="18"/>
      <c r="M38" s="18"/>
    </row>
    <row r="39" spans="2:13" ht="15.75" customHeight="1" x14ac:dyDescent="0.35">
      <c r="B39" s="74" t="s">
        <v>11</v>
      </c>
      <c r="C39" s="16" t="s">
        <v>18</v>
      </c>
      <c r="D39" s="21" t="s">
        <v>31</v>
      </c>
      <c r="E39" s="38">
        <f>VLOOKUP(D39,Priser!A2:B19,2,FALSE)</f>
        <v>75</v>
      </c>
      <c r="F39" s="18"/>
      <c r="G39" s="57" t="s">
        <v>8</v>
      </c>
      <c r="H39" s="33" t="s">
        <v>15</v>
      </c>
      <c r="I39" s="18"/>
      <c r="J39" s="18"/>
      <c r="K39" s="18"/>
      <c r="L39" s="18"/>
      <c r="M39" s="18"/>
    </row>
    <row r="40" spans="2:13" ht="15.75" customHeight="1" x14ac:dyDescent="0.35">
      <c r="B40" s="75"/>
      <c r="C40" s="15" t="s">
        <v>2</v>
      </c>
      <c r="D40" s="6" t="s">
        <v>25</v>
      </c>
      <c r="E40" s="4">
        <f>VLOOKUP(D40,Priser!A3:B20,2,FALSE)</f>
        <v>0</v>
      </c>
      <c r="F40" s="18"/>
      <c r="G40" s="58"/>
      <c r="H40" s="60"/>
      <c r="I40" s="18"/>
      <c r="J40" s="18"/>
      <c r="K40" s="18"/>
      <c r="L40" s="18"/>
      <c r="M40" s="18"/>
    </row>
    <row r="41" spans="2:13" ht="15.75" customHeight="1" x14ac:dyDescent="0.35">
      <c r="B41" s="75"/>
      <c r="C41" s="15" t="s">
        <v>19</v>
      </c>
      <c r="D41" s="6" t="s">
        <v>25</v>
      </c>
      <c r="E41" s="4">
        <f>VLOOKUP(D41,Priser!A4:B21,2,FALSE)</f>
        <v>0</v>
      </c>
      <c r="F41" s="18"/>
      <c r="G41" s="58"/>
      <c r="H41" s="60"/>
      <c r="I41" s="20" t="s">
        <v>47</v>
      </c>
      <c r="J41" s="18"/>
      <c r="K41" s="18"/>
      <c r="L41" s="18"/>
      <c r="M41" s="18"/>
    </row>
    <row r="42" spans="2:13" ht="15.75" customHeight="1" thickBot="1" x14ac:dyDescent="0.4">
      <c r="B42" s="75"/>
      <c r="C42" s="15" t="s">
        <v>21</v>
      </c>
      <c r="D42" s="6" t="s">
        <v>25</v>
      </c>
      <c r="E42" s="4">
        <f>VLOOKUP(D42,Priser!A5:B22,2,FALSE)</f>
        <v>0</v>
      </c>
      <c r="F42" s="18"/>
      <c r="G42" s="59"/>
      <c r="H42" s="61"/>
      <c r="I42" s="18"/>
      <c r="J42" s="18"/>
      <c r="K42" s="18"/>
      <c r="L42" s="18"/>
      <c r="M42" s="18"/>
    </row>
    <row r="43" spans="2:13" ht="15.75" customHeight="1" thickBot="1" x14ac:dyDescent="0.4">
      <c r="B43" s="76"/>
      <c r="C43" s="17" t="s">
        <v>20</v>
      </c>
      <c r="D43" s="22" t="s">
        <v>25</v>
      </c>
      <c r="E43" s="39">
        <f>VLOOKUP(D43,Priser!A6:B23,2,FALSE)</f>
        <v>0</v>
      </c>
      <c r="F43" s="18"/>
      <c r="G43" s="18"/>
      <c r="H43" s="18"/>
      <c r="I43" s="18"/>
      <c r="J43" s="18"/>
      <c r="K43" s="18"/>
      <c r="L43" s="18"/>
      <c r="M43" s="18"/>
    </row>
    <row r="44" spans="2:13" ht="15.75" customHeight="1" thickBot="1" x14ac:dyDescent="0.4">
      <c r="C44" s="13"/>
      <c r="D44" s="13"/>
      <c r="F44" s="18"/>
      <c r="G44" s="18"/>
      <c r="H44" s="18"/>
      <c r="I44" s="18"/>
      <c r="J44" s="18"/>
      <c r="K44" s="18"/>
      <c r="L44" s="18"/>
      <c r="M44" s="18"/>
    </row>
    <row r="45" spans="2:13" ht="15.75" customHeight="1" x14ac:dyDescent="0.35">
      <c r="B45" s="23" t="s">
        <v>22</v>
      </c>
      <c r="C45" s="24"/>
      <c r="D45" s="40"/>
      <c r="E45" s="40"/>
      <c r="F45" s="24">
        <f>SUM(F37*Priser!B2)</f>
        <v>0</v>
      </c>
      <c r="G45" s="24">
        <f>SUM(G37*Priser!B2)</f>
        <v>0</v>
      </c>
      <c r="H45" s="24">
        <f>SUM(H37*Priser!B3)</f>
        <v>0</v>
      </c>
      <c r="I45" s="24">
        <f>SUM(I37*Priser!B4)</f>
        <v>0</v>
      </c>
      <c r="J45" s="24">
        <f>SUM(J37*Priser!B5)</f>
        <v>0</v>
      </c>
      <c r="K45" s="40"/>
      <c r="L45" s="24">
        <f>SUM(L37*Priser!B6)</f>
        <v>0</v>
      </c>
      <c r="M45" s="25">
        <f>SUM(M37*Priser!B7)</f>
        <v>0</v>
      </c>
    </row>
    <row r="46" spans="2:13" ht="15.75" customHeight="1" x14ac:dyDescent="0.35">
      <c r="B46" s="26" t="s">
        <v>11</v>
      </c>
      <c r="C46" s="18"/>
      <c r="D46" s="18">
        <v>300</v>
      </c>
      <c r="E46" s="41"/>
      <c r="F46" s="18">
        <f>SUM(E39*F37)</f>
        <v>0</v>
      </c>
      <c r="G46" s="18">
        <f>SUM(E39*G37)</f>
        <v>0</v>
      </c>
      <c r="H46" s="18">
        <f>SUM(E40*H37)</f>
        <v>0</v>
      </c>
      <c r="I46" s="18">
        <f>SUM(E41*I37)</f>
        <v>0</v>
      </c>
      <c r="J46" s="18">
        <f>SUM(E42*J37)</f>
        <v>0</v>
      </c>
      <c r="K46" s="41"/>
      <c r="L46" s="18">
        <f>SUM(E43*L37)</f>
        <v>0</v>
      </c>
      <c r="M46" s="41"/>
    </row>
    <row r="47" spans="2:13" ht="15.75" customHeight="1" x14ac:dyDescent="0.35">
      <c r="B47" s="27" t="s">
        <v>45</v>
      </c>
      <c r="C47" s="28"/>
      <c r="D47" s="41"/>
      <c r="E47" s="41"/>
      <c r="F47" s="28">
        <f>SUM(F45:F46)</f>
        <v>0</v>
      </c>
      <c r="G47" s="28">
        <f>SUM(G45:G46)</f>
        <v>0</v>
      </c>
      <c r="H47" s="28">
        <f>SUM(H45:H46)</f>
        <v>0</v>
      </c>
      <c r="I47" s="28">
        <f>SUM(I45:I46)</f>
        <v>0</v>
      </c>
      <c r="J47" s="28">
        <f>SUM(J45:J46)</f>
        <v>0</v>
      </c>
      <c r="K47" s="41"/>
      <c r="L47" s="28">
        <f>SUM(L45:L46)</f>
        <v>0</v>
      </c>
      <c r="M47" s="29">
        <f>SUM(M45:M46)</f>
        <v>0</v>
      </c>
    </row>
    <row r="48" spans="2:13" ht="15.75" customHeight="1" thickBot="1" x14ac:dyDescent="0.4">
      <c r="B48" s="55" t="s">
        <v>17</v>
      </c>
      <c r="C48" s="56"/>
      <c r="D48" s="42"/>
      <c r="E48" s="42"/>
      <c r="F48" s="42"/>
      <c r="G48" s="42"/>
      <c r="H48" s="42"/>
      <c r="I48" s="42"/>
      <c r="J48" s="42"/>
      <c r="K48" s="42"/>
      <c r="L48" s="42"/>
      <c r="M48" s="30">
        <f>SUM(H40*Priser!B8)</f>
        <v>0</v>
      </c>
    </row>
    <row r="49" spans="2:15" ht="15.75" customHeight="1" thickBot="1" x14ac:dyDescent="0.4">
      <c r="B49" s="19" t="s">
        <v>23</v>
      </c>
      <c r="C49" s="18"/>
      <c r="D49" s="18"/>
      <c r="E49" s="18"/>
      <c r="F49" s="18"/>
      <c r="G49" s="18"/>
      <c r="H49" s="18"/>
      <c r="I49" s="18"/>
      <c r="J49" s="18"/>
      <c r="K49" s="18"/>
      <c r="L49" s="18"/>
      <c r="M49" s="32">
        <f>SUM(F47:M47,M48,D46)</f>
        <v>300</v>
      </c>
    </row>
    <row r="50" spans="2:15" s="18" customFormat="1" ht="15.75" customHeight="1" x14ac:dyDescent="0.35">
      <c r="C50" s="20"/>
      <c r="O50" s="31"/>
    </row>
    <row r="51" spans="2:15" s="18" customFormat="1" ht="15.75" customHeight="1" x14ac:dyDescent="0.35">
      <c r="O51" s="31"/>
    </row>
    <row r="52" spans="2:15" s="18" customFormat="1" ht="15.75" customHeight="1" thickBot="1" x14ac:dyDescent="0.4">
      <c r="B52" s="64" t="s">
        <v>46</v>
      </c>
      <c r="C52" s="64"/>
      <c r="D52" s="64"/>
      <c r="O52" s="31"/>
    </row>
    <row r="53" spans="2:15" ht="15.75" customHeight="1" x14ac:dyDescent="0.35">
      <c r="B53" s="65"/>
      <c r="C53" s="66"/>
      <c r="D53" s="66"/>
      <c r="E53" s="66"/>
      <c r="F53" s="66"/>
      <c r="G53" s="66"/>
      <c r="H53" s="66"/>
      <c r="I53" s="66"/>
      <c r="J53" s="66"/>
      <c r="K53" s="66"/>
      <c r="L53" s="66"/>
      <c r="M53" s="67"/>
    </row>
    <row r="54" spans="2:15" ht="15.75" customHeight="1" x14ac:dyDescent="0.35">
      <c r="B54" s="68"/>
      <c r="C54" s="69"/>
      <c r="D54" s="69"/>
      <c r="E54" s="69"/>
      <c r="F54" s="69"/>
      <c r="G54" s="69"/>
      <c r="H54" s="69"/>
      <c r="I54" s="69"/>
      <c r="J54" s="69"/>
      <c r="K54" s="69"/>
      <c r="L54" s="69"/>
      <c r="M54" s="70"/>
    </row>
    <row r="55" spans="2:15" ht="15.75" customHeight="1" x14ac:dyDescent="0.35">
      <c r="B55" s="68"/>
      <c r="C55" s="69"/>
      <c r="D55" s="69"/>
      <c r="E55" s="69"/>
      <c r="F55" s="69"/>
      <c r="G55" s="69"/>
      <c r="H55" s="69"/>
      <c r="I55" s="69"/>
      <c r="J55" s="69"/>
      <c r="K55" s="69"/>
      <c r="L55" s="69"/>
      <c r="M55" s="70"/>
    </row>
    <row r="56" spans="2:15" ht="15.75" customHeight="1" x14ac:dyDescent="0.35">
      <c r="B56" s="68"/>
      <c r="C56" s="69"/>
      <c r="D56" s="69"/>
      <c r="E56" s="69"/>
      <c r="F56" s="69"/>
      <c r="G56" s="69"/>
      <c r="H56" s="69"/>
      <c r="I56" s="69"/>
      <c r="J56" s="69"/>
      <c r="K56" s="69"/>
      <c r="L56" s="69"/>
      <c r="M56" s="70"/>
    </row>
    <row r="57" spans="2:15" ht="15.75" customHeight="1" x14ac:dyDescent="0.35">
      <c r="B57" s="68"/>
      <c r="C57" s="69"/>
      <c r="D57" s="69"/>
      <c r="E57" s="69"/>
      <c r="F57" s="69"/>
      <c r="G57" s="69"/>
      <c r="H57" s="69"/>
      <c r="I57" s="69"/>
      <c r="J57" s="69"/>
      <c r="K57" s="69"/>
      <c r="L57" s="69"/>
      <c r="M57" s="70"/>
    </row>
    <row r="58" spans="2:15" ht="15.75" customHeight="1" thickBot="1" x14ac:dyDescent="0.4">
      <c r="B58" s="71"/>
      <c r="C58" s="72"/>
      <c r="D58" s="72"/>
      <c r="E58" s="72"/>
      <c r="F58" s="72"/>
      <c r="G58" s="72"/>
      <c r="H58" s="72"/>
      <c r="I58" s="72"/>
      <c r="J58" s="72"/>
      <c r="K58" s="72"/>
      <c r="L58" s="72"/>
      <c r="M58" s="73"/>
    </row>
    <row r="59" spans="2:15" s="18" customFormat="1" ht="15.75" customHeight="1" x14ac:dyDescent="0.35">
      <c r="O59" s="31"/>
    </row>
    <row r="60" spans="2:15" s="18" customFormat="1" ht="15.75" customHeight="1" x14ac:dyDescent="0.35">
      <c r="B60" s="62" t="s">
        <v>49</v>
      </c>
      <c r="C60" s="63"/>
      <c r="D60" s="63"/>
      <c r="E60" s="63"/>
      <c r="F60" s="63"/>
      <c r="G60" s="63"/>
      <c r="H60" s="63"/>
      <c r="I60" s="63"/>
      <c r="J60" s="63"/>
      <c r="K60" s="63"/>
      <c r="L60" s="63"/>
      <c r="M60" s="63"/>
      <c r="O60" s="31"/>
    </row>
    <row r="61" spans="2:15" s="18" customFormat="1" ht="15.75" customHeight="1" x14ac:dyDescent="0.35">
      <c r="B61" s="63"/>
      <c r="C61" s="63"/>
      <c r="D61" s="63"/>
      <c r="E61" s="63"/>
      <c r="F61" s="63"/>
      <c r="G61" s="63"/>
      <c r="H61" s="63"/>
      <c r="I61" s="63"/>
      <c r="J61" s="63"/>
      <c r="K61" s="63"/>
      <c r="L61" s="63"/>
      <c r="M61" s="63"/>
      <c r="O61" s="31"/>
    </row>
    <row r="62" spans="2:15" s="18" customFormat="1" ht="15.75" customHeight="1" x14ac:dyDescent="0.35">
      <c r="O62" s="31"/>
    </row>
    <row r="63" spans="2:15" s="18" customFormat="1" ht="15.75" customHeight="1" x14ac:dyDescent="0.35">
      <c r="O63" s="31"/>
    </row>
    <row r="64" spans="2:15" s="18" customFormat="1" ht="15.75" customHeight="1" x14ac:dyDescent="0.35">
      <c r="O64" s="31"/>
    </row>
    <row r="65" spans="15:15" s="18" customFormat="1" ht="15.75" customHeight="1" x14ac:dyDescent="0.35">
      <c r="O65" s="31"/>
    </row>
    <row r="66" spans="15:15" s="18" customFormat="1" ht="15.75" customHeight="1" x14ac:dyDescent="0.35">
      <c r="O66" s="31"/>
    </row>
    <row r="67" spans="15:15" s="18" customFormat="1" ht="15.75" customHeight="1" x14ac:dyDescent="0.35">
      <c r="O67" s="31"/>
    </row>
    <row r="68" spans="15:15" s="18" customFormat="1" ht="15.75" customHeight="1" x14ac:dyDescent="0.35">
      <c r="O68" s="31"/>
    </row>
    <row r="69" spans="15:15" s="18" customFormat="1" ht="15.75" customHeight="1" x14ac:dyDescent="0.35">
      <c r="O69" s="31"/>
    </row>
    <row r="70" spans="15:15" s="18" customFormat="1" ht="15.75" customHeight="1" x14ac:dyDescent="0.35">
      <c r="O70" s="31"/>
    </row>
    <row r="71" spans="15:15" s="18" customFormat="1" ht="15.75" customHeight="1" x14ac:dyDescent="0.35">
      <c r="O71" s="31"/>
    </row>
    <row r="72" spans="15:15" s="18" customFormat="1" ht="15.75" customHeight="1" x14ac:dyDescent="0.35">
      <c r="O72" s="31"/>
    </row>
    <row r="73" spans="15:15" s="18" customFormat="1" ht="15.75" customHeight="1" x14ac:dyDescent="0.35">
      <c r="O73" s="31"/>
    </row>
    <row r="74" spans="15:15" s="18" customFormat="1" ht="15.75" customHeight="1" x14ac:dyDescent="0.35">
      <c r="O74" s="31"/>
    </row>
    <row r="75" spans="15:15" s="18" customFormat="1" ht="15.75" customHeight="1" x14ac:dyDescent="0.35">
      <c r="O75" s="31"/>
    </row>
    <row r="76" spans="15:15" s="18" customFormat="1" ht="15.75" customHeight="1" x14ac:dyDescent="0.35">
      <c r="O76" s="31"/>
    </row>
    <row r="77" spans="15:15" s="18" customFormat="1" ht="15.75" customHeight="1" x14ac:dyDescent="0.35">
      <c r="O77" s="31"/>
    </row>
    <row r="78" spans="15:15" s="18" customFormat="1" ht="15.75" customHeight="1" x14ac:dyDescent="0.35">
      <c r="O78" s="31"/>
    </row>
    <row r="79" spans="15:15" s="18" customFormat="1" ht="15.75" customHeight="1" x14ac:dyDescent="0.35">
      <c r="O79" s="31"/>
    </row>
    <row r="80" spans="15:15" s="18" customFormat="1" ht="15.75" customHeight="1" x14ac:dyDescent="0.35">
      <c r="O80" s="31"/>
    </row>
    <row r="81" spans="15:15" s="18" customFormat="1" ht="15.75" customHeight="1" x14ac:dyDescent="0.35">
      <c r="O81" s="31"/>
    </row>
    <row r="82" spans="15:15" s="18" customFormat="1" ht="15.75" customHeight="1" x14ac:dyDescent="0.35">
      <c r="O82" s="31"/>
    </row>
    <row r="83" spans="15:15" s="18" customFormat="1" ht="15.75" customHeight="1" x14ac:dyDescent="0.35">
      <c r="O83" s="31"/>
    </row>
    <row r="84" spans="15:15" s="18" customFormat="1" ht="15.75" customHeight="1" x14ac:dyDescent="0.35">
      <c r="O84" s="31"/>
    </row>
    <row r="85" spans="15:15" s="18" customFormat="1" ht="15.75" customHeight="1" x14ac:dyDescent="0.35">
      <c r="O85" s="31"/>
    </row>
    <row r="86" spans="15:15" s="18" customFormat="1" ht="15.75" customHeight="1" x14ac:dyDescent="0.35">
      <c r="O86" s="31"/>
    </row>
    <row r="87" spans="15:15" s="18" customFormat="1" ht="15.75" customHeight="1" x14ac:dyDescent="0.35">
      <c r="O87" s="31"/>
    </row>
    <row r="88" spans="15:15" s="18" customFormat="1" ht="15.75" customHeight="1" x14ac:dyDescent="0.35">
      <c r="O88" s="31"/>
    </row>
    <row r="89" spans="15:15" s="18" customFormat="1" ht="15.75" customHeight="1" x14ac:dyDescent="0.35">
      <c r="O89" s="31"/>
    </row>
    <row r="90" spans="15:15" s="18" customFormat="1" ht="15.75" customHeight="1" x14ac:dyDescent="0.35">
      <c r="O90" s="31"/>
    </row>
    <row r="91" spans="15:15" s="18" customFormat="1" ht="15.75" customHeight="1" x14ac:dyDescent="0.35">
      <c r="O91" s="31"/>
    </row>
    <row r="92" spans="15:15" s="18" customFormat="1" ht="15.75" customHeight="1" x14ac:dyDescent="0.35">
      <c r="O92" s="31"/>
    </row>
    <row r="93" spans="15:15" s="18" customFormat="1" ht="15.75" customHeight="1" x14ac:dyDescent="0.35">
      <c r="O93" s="31"/>
    </row>
    <row r="94" spans="15:15" s="18" customFormat="1" ht="15.75" customHeight="1" x14ac:dyDescent="0.35">
      <c r="O94" s="31"/>
    </row>
    <row r="95" spans="15:15" s="18" customFormat="1" ht="15.75" customHeight="1" x14ac:dyDescent="0.35">
      <c r="O95" s="31"/>
    </row>
    <row r="96" spans="15:15" s="18" customFormat="1" ht="15.75" customHeight="1" x14ac:dyDescent="0.35">
      <c r="O96" s="31"/>
    </row>
    <row r="97" spans="15:15" s="18" customFormat="1" ht="15.75" customHeight="1" x14ac:dyDescent="0.35">
      <c r="O97" s="31"/>
    </row>
    <row r="98" spans="15:15" s="18" customFormat="1" ht="15.75" customHeight="1" x14ac:dyDescent="0.35">
      <c r="O98" s="31"/>
    </row>
    <row r="99" spans="15:15" s="18" customFormat="1" ht="15.75" customHeight="1" x14ac:dyDescent="0.35">
      <c r="O99" s="31"/>
    </row>
    <row r="100" spans="15:15" s="18" customFormat="1" ht="15.75" customHeight="1" x14ac:dyDescent="0.35">
      <c r="O100" s="31"/>
    </row>
    <row r="101" spans="15:15" s="18" customFormat="1" ht="15.75" customHeight="1" x14ac:dyDescent="0.35">
      <c r="O101" s="31"/>
    </row>
    <row r="102" spans="15:15" s="18" customFormat="1" ht="15.75" customHeight="1" x14ac:dyDescent="0.35">
      <c r="O102" s="31"/>
    </row>
    <row r="103" spans="15:15" s="18" customFormat="1" ht="15.75" customHeight="1" x14ac:dyDescent="0.35">
      <c r="O103" s="31"/>
    </row>
    <row r="104" spans="15:15" s="18" customFormat="1" ht="15.75" customHeight="1" x14ac:dyDescent="0.35">
      <c r="O104" s="31"/>
    </row>
    <row r="105" spans="15:15" s="18" customFormat="1" ht="15.75" customHeight="1" x14ac:dyDescent="0.35">
      <c r="O105" s="31"/>
    </row>
    <row r="106" spans="15:15" s="18" customFormat="1" ht="15.75" customHeight="1" x14ac:dyDescent="0.35">
      <c r="O106" s="31"/>
    </row>
    <row r="107" spans="15:15" s="18" customFormat="1" ht="15.75" customHeight="1" x14ac:dyDescent="0.35">
      <c r="O107" s="31"/>
    </row>
    <row r="108" spans="15:15" s="18" customFormat="1" ht="15.75" customHeight="1" x14ac:dyDescent="0.35">
      <c r="O108" s="31"/>
    </row>
    <row r="109" spans="15:15" s="18" customFormat="1" ht="15.75" customHeight="1" x14ac:dyDescent="0.35">
      <c r="O109" s="31"/>
    </row>
    <row r="110" spans="15:15" s="18" customFormat="1" ht="15.75" customHeight="1" x14ac:dyDescent="0.35">
      <c r="O110" s="31"/>
    </row>
    <row r="111" spans="15:15" s="18" customFormat="1" ht="15.75" customHeight="1" x14ac:dyDescent="0.35">
      <c r="O111" s="31"/>
    </row>
    <row r="112" spans="15:15" s="18" customFormat="1" ht="15.75" customHeight="1" x14ac:dyDescent="0.35">
      <c r="O112" s="31"/>
    </row>
    <row r="113" spans="15:15" s="18" customFormat="1" ht="15.75" customHeight="1" x14ac:dyDescent="0.35">
      <c r="O113" s="31"/>
    </row>
    <row r="114" spans="15:15" s="18" customFormat="1" ht="15.75" customHeight="1" x14ac:dyDescent="0.35">
      <c r="O114" s="31"/>
    </row>
    <row r="115" spans="15:15" s="18" customFormat="1" ht="15.75" customHeight="1" x14ac:dyDescent="0.35">
      <c r="O115" s="31"/>
    </row>
    <row r="116" spans="15:15" s="18" customFormat="1" ht="15.75" customHeight="1" x14ac:dyDescent="0.35">
      <c r="O116" s="31"/>
    </row>
    <row r="117" spans="15:15" s="18" customFormat="1" ht="15.75" customHeight="1" x14ac:dyDescent="0.35">
      <c r="O117" s="31"/>
    </row>
    <row r="118" spans="15:15" s="18" customFormat="1" ht="15.75" customHeight="1" x14ac:dyDescent="0.35">
      <c r="O118" s="31"/>
    </row>
    <row r="119" spans="15:15" s="18" customFormat="1" ht="15.75" customHeight="1" x14ac:dyDescent="0.35">
      <c r="O119" s="31"/>
    </row>
    <row r="120" spans="15:15" ht="15.75" customHeight="1" x14ac:dyDescent="0.35"/>
    <row r="121" spans="15:15" ht="15.75" customHeight="1" x14ac:dyDescent="0.35"/>
    <row r="122" spans="15:15" ht="15.75" customHeight="1" x14ac:dyDescent="0.35"/>
    <row r="123" spans="15:15" ht="15.75" customHeight="1" x14ac:dyDescent="0.35"/>
    <row r="124" spans="15:15" ht="15.75" customHeight="1" x14ac:dyDescent="0.35"/>
    <row r="125" spans="15:15" ht="15.75" customHeight="1" x14ac:dyDescent="0.35"/>
    <row r="126" spans="15:15" ht="15.75" customHeight="1" x14ac:dyDescent="0.35"/>
    <row r="127" spans="15:15" ht="15.75" customHeight="1" x14ac:dyDescent="0.35"/>
    <row r="128" spans="15:15"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11">
    <mergeCell ref="B60:M61"/>
    <mergeCell ref="B52:D52"/>
    <mergeCell ref="B53:M58"/>
    <mergeCell ref="B39:B43"/>
    <mergeCell ref="O3:O12"/>
    <mergeCell ref="O26:O27"/>
    <mergeCell ref="B1:E1"/>
    <mergeCell ref="F1:M1"/>
    <mergeCell ref="B48:C48"/>
    <mergeCell ref="G39:G42"/>
    <mergeCell ref="H40:H42"/>
  </mergeCells>
  <dataValidations count="2">
    <dataValidation type="list" allowBlank="1" showInputMessage="1" showErrorMessage="1" sqref="M3:M36" xr:uid="{00000000-0002-0000-0000-000000000000}">
      <formula1>"JA"</formula1>
    </dataValidation>
    <dataValidation type="list" allowBlank="1" showInputMessage="1" showErrorMessage="1" sqref="F3:L17 F35:L36 G18:L23 G32:L34 I24:L31 G24:H29 F19:F28" xr:uid="{00000000-0002-0000-0000-000001000000}">
      <formula1>"XS,S,M,L,XL,XXL"</formula1>
    </dataValidation>
  </dataValidations>
  <pageMargins left="0.7" right="0.7" top="0.75" bottom="0.75" header="0" footer="0"/>
  <pageSetup scale="97" orientation="landscape" r:id="rId1"/>
  <ignoredErrors>
    <ignoredError sqref="G46"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Priser!$A$11:$A$16</xm:f>
          </x14:formula1>
          <xm:sqref>D39:D43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workbookViewId="0">
      <selection activeCell="C14" sqref="C14"/>
    </sheetView>
  </sheetViews>
  <sheetFormatPr defaultRowHeight="14" x14ac:dyDescent="0.3"/>
  <cols>
    <col min="1" max="1" width="25.58203125" customWidth="1"/>
    <col min="2" max="2" width="10.08203125" customWidth="1"/>
    <col min="3" max="3" width="89.5" customWidth="1"/>
  </cols>
  <sheetData>
    <row r="1" spans="1:3" x14ac:dyDescent="0.3">
      <c r="A1" s="37" t="s">
        <v>28</v>
      </c>
      <c r="B1" s="37" t="s">
        <v>27</v>
      </c>
      <c r="C1" s="37" t="s">
        <v>26</v>
      </c>
    </row>
    <row r="2" spans="1:3" ht="14.5" x14ac:dyDescent="0.35">
      <c r="A2" s="34" t="s">
        <v>18</v>
      </c>
      <c r="B2" s="34">
        <v>300</v>
      </c>
      <c r="C2" s="34"/>
    </row>
    <row r="3" spans="1:3" ht="14.5" x14ac:dyDescent="0.35">
      <c r="A3" s="34" t="s">
        <v>2</v>
      </c>
      <c r="B3" s="34">
        <v>200</v>
      </c>
      <c r="C3" s="34"/>
    </row>
    <row r="4" spans="1:3" ht="14.5" x14ac:dyDescent="0.35">
      <c r="A4" s="34" t="s">
        <v>19</v>
      </c>
      <c r="B4" s="34">
        <v>220</v>
      </c>
      <c r="C4" s="34"/>
    </row>
    <row r="5" spans="1:3" ht="14.5" x14ac:dyDescent="0.35">
      <c r="A5" s="34" t="s">
        <v>21</v>
      </c>
      <c r="B5" s="34">
        <v>650</v>
      </c>
      <c r="C5" s="34"/>
    </row>
    <row r="6" spans="1:3" ht="14.5" x14ac:dyDescent="0.35">
      <c r="A6" s="34" t="s">
        <v>20</v>
      </c>
      <c r="B6" s="34">
        <v>280</v>
      </c>
      <c r="C6" s="34"/>
    </row>
    <row r="7" spans="1:3" ht="14.5" x14ac:dyDescent="0.35">
      <c r="A7" s="34" t="s">
        <v>13</v>
      </c>
      <c r="B7" s="34">
        <v>280</v>
      </c>
      <c r="C7" s="34"/>
    </row>
    <row r="8" spans="1:3" ht="14.5" x14ac:dyDescent="0.35">
      <c r="A8" s="34" t="s">
        <v>50</v>
      </c>
      <c r="B8" s="34">
        <v>600</v>
      </c>
      <c r="C8" s="34"/>
    </row>
    <row r="9" spans="1:3" ht="14.5" x14ac:dyDescent="0.35">
      <c r="A9" s="34" t="s">
        <v>29</v>
      </c>
      <c r="B9" s="34">
        <v>299</v>
      </c>
      <c r="C9" s="34" t="s">
        <v>42</v>
      </c>
    </row>
    <row r="10" spans="1:3" ht="14.5" x14ac:dyDescent="0.35">
      <c r="A10" s="34" t="s">
        <v>30</v>
      </c>
      <c r="B10" s="34">
        <v>199</v>
      </c>
      <c r="C10" s="34" t="s">
        <v>42</v>
      </c>
    </row>
    <row r="11" spans="1:3" ht="14.5" x14ac:dyDescent="0.35">
      <c r="A11" s="35" t="s">
        <v>25</v>
      </c>
      <c r="B11" s="36">
        <v>0</v>
      </c>
      <c r="C11" s="34" t="s">
        <v>41</v>
      </c>
    </row>
    <row r="12" spans="1:3" ht="14.5" x14ac:dyDescent="0.35">
      <c r="A12" s="35" t="s">
        <v>31</v>
      </c>
      <c r="B12" s="36">
        <v>75</v>
      </c>
      <c r="C12" s="34" t="s">
        <v>63</v>
      </c>
    </row>
    <row r="13" spans="1:3" ht="14.5" x14ac:dyDescent="0.35">
      <c r="A13" s="35" t="s">
        <v>33</v>
      </c>
      <c r="B13" s="36">
        <v>40</v>
      </c>
      <c r="C13" s="34" t="s">
        <v>64</v>
      </c>
    </row>
    <row r="14" spans="1:3" ht="14.5" x14ac:dyDescent="0.35">
      <c r="A14" s="35" t="s">
        <v>34</v>
      </c>
      <c r="B14" s="36">
        <v>40</v>
      </c>
      <c r="C14" s="34" t="s">
        <v>65</v>
      </c>
    </row>
    <row r="15" spans="1:3" ht="14.5" x14ac:dyDescent="0.35">
      <c r="A15" s="35" t="s">
        <v>35</v>
      </c>
      <c r="B15" s="36">
        <v>25</v>
      </c>
      <c r="C15" s="34" t="s">
        <v>66</v>
      </c>
    </row>
    <row r="16" spans="1:3" ht="14.5" x14ac:dyDescent="0.35">
      <c r="A16" s="35" t="s">
        <v>39</v>
      </c>
      <c r="B16" s="36">
        <v>0</v>
      </c>
      <c r="C16" s="34" t="s">
        <v>40</v>
      </c>
    </row>
    <row r="17" spans="1:3" ht="14.5" x14ac:dyDescent="0.35">
      <c r="A17" s="34" t="s">
        <v>36</v>
      </c>
      <c r="B17" s="34">
        <v>25</v>
      </c>
      <c r="C17" s="34" t="s">
        <v>32</v>
      </c>
    </row>
    <row r="18" spans="1:3" ht="14.5" x14ac:dyDescent="0.35">
      <c r="A18" s="34" t="s">
        <v>37</v>
      </c>
      <c r="B18" s="34">
        <v>20</v>
      </c>
      <c r="C18" s="34" t="s">
        <v>32</v>
      </c>
    </row>
    <row r="19" spans="1:3" ht="14.5" x14ac:dyDescent="0.35">
      <c r="A19" s="34" t="s">
        <v>38</v>
      </c>
      <c r="B19" s="34">
        <v>15</v>
      </c>
      <c r="C19" s="34" t="s">
        <v>32</v>
      </c>
    </row>
    <row r="20" spans="1:3" ht="14.5" x14ac:dyDescent="0.35">
      <c r="A20" s="34" t="s">
        <v>67</v>
      </c>
      <c r="B20" s="34">
        <v>40</v>
      </c>
      <c r="C20" s="34" t="s">
        <v>68</v>
      </c>
    </row>
    <row r="21" spans="1:3" ht="14.5" x14ac:dyDescent="0.35">
      <c r="A21" s="34" t="s">
        <v>69</v>
      </c>
      <c r="B21" s="34">
        <v>30</v>
      </c>
      <c r="C21" s="3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workbookViewId="0">
      <selection activeCell="K16" sqref="K16"/>
    </sheetView>
  </sheetViews>
  <sheetFormatPr defaultRowHeight="14" x14ac:dyDescent="0.3"/>
  <cols>
    <col min="1" max="1" width="23.08203125" customWidth="1"/>
    <col min="8" max="8" width="5.08203125" customWidth="1"/>
    <col min="9" max="9" width="7" customWidth="1"/>
    <col min="10" max="10" width="3.83203125" customWidth="1"/>
    <col min="11" max="11" width="14" customWidth="1"/>
  </cols>
  <sheetData>
    <row r="1" spans="1:11" x14ac:dyDescent="0.3">
      <c r="A1" s="43" t="s">
        <v>52</v>
      </c>
      <c r="B1" s="44" t="s">
        <v>57</v>
      </c>
      <c r="C1" s="44" t="s">
        <v>16</v>
      </c>
      <c r="D1" s="44" t="s">
        <v>1</v>
      </c>
      <c r="E1" s="44" t="s">
        <v>3</v>
      </c>
      <c r="F1" s="44" t="s">
        <v>4</v>
      </c>
      <c r="G1" s="44" t="s">
        <v>5</v>
      </c>
      <c r="H1" s="44"/>
      <c r="I1" s="51" t="s">
        <v>0</v>
      </c>
      <c r="K1" s="45" t="s">
        <v>58</v>
      </c>
    </row>
    <row r="2" spans="1:11" x14ac:dyDescent="0.3">
      <c r="A2" s="13" t="s">
        <v>53</v>
      </c>
      <c r="B2" s="46">
        <f>COUNTIF(Bestilling!F3:F36,"XS")</f>
        <v>0</v>
      </c>
      <c r="C2" s="46">
        <f>COUNTIF(Bestilling!F3:F36,"S")</f>
        <v>0</v>
      </c>
      <c r="D2" s="46">
        <f>COUNTIF(Bestilling!F3:F36,"M")</f>
        <v>0</v>
      </c>
      <c r="E2" s="46">
        <f>COUNTIF(Bestilling!F3:F36,"L")</f>
        <v>0</v>
      </c>
      <c r="F2" s="46">
        <f>COUNTIF(Bestilling!F3:F36,"XL")</f>
        <v>0</v>
      </c>
      <c r="G2" s="46">
        <f>COUNTIF(Bestilling!F3:F36,"XXL")</f>
        <v>0</v>
      </c>
      <c r="H2" s="46"/>
      <c r="I2" s="50">
        <f>SUM(B2:G2)</f>
        <v>0</v>
      </c>
      <c r="K2" s="52" t="str">
        <f>IF(I2=Bestilling!F37,"OK","FEJL")</f>
        <v>OK</v>
      </c>
    </row>
    <row r="3" spans="1:11" x14ac:dyDescent="0.3">
      <c r="A3" s="13" t="s">
        <v>54</v>
      </c>
      <c r="B3" s="46">
        <f>COUNTIF(Bestilling!G3:G36,"XS")</f>
        <v>0</v>
      </c>
      <c r="C3" s="46">
        <f>COUNTIF(Bestilling!G3:G36,"S")</f>
        <v>0</v>
      </c>
      <c r="D3" s="46">
        <f>COUNTIF(Bestilling!G3:G36,"M")</f>
        <v>0</v>
      </c>
      <c r="E3" s="46">
        <f>COUNTIF(Bestilling!G3:G36,"L")</f>
        <v>0</v>
      </c>
      <c r="F3" s="46">
        <f>COUNTIF(Bestilling!G3:G36,"XL")</f>
        <v>0</v>
      </c>
      <c r="G3" s="46">
        <f>COUNTIF(Bestilling!G3:G36,"XXL")</f>
        <v>0</v>
      </c>
      <c r="H3" s="46"/>
      <c r="I3" s="50">
        <f t="shared" ref="I3:I7" si="0">SUM(B3:G3)</f>
        <v>0</v>
      </c>
      <c r="K3" s="52" t="str">
        <f>IF(I3=Bestilling!G37,"OK","FEJL")</f>
        <v>OK</v>
      </c>
    </row>
    <row r="4" spans="1:11" x14ac:dyDescent="0.3">
      <c r="A4" s="13" t="s">
        <v>2</v>
      </c>
      <c r="B4" s="46">
        <f>COUNTIF(Bestilling!H3:H36,"XS")</f>
        <v>0</v>
      </c>
      <c r="C4" s="46">
        <f>COUNTIF(Bestilling!H3:H36,"S")</f>
        <v>0</v>
      </c>
      <c r="D4" s="46">
        <f>COUNTIF(Bestilling!H3:H36,"M")</f>
        <v>0</v>
      </c>
      <c r="E4" s="46">
        <f>COUNTIF(Bestilling!H3:H36,"L")</f>
        <v>0</v>
      </c>
      <c r="F4" s="46">
        <f>COUNTIF(Bestilling!H3:H36,"XL")</f>
        <v>0</v>
      </c>
      <c r="G4" s="46">
        <f>COUNTIF(Bestilling!H3:H36,"XXL")</f>
        <v>0</v>
      </c>
      <c r="H4" s="46"/>
      <c r="I4" s="50">
        <f t="shared" si="0"/>
        <v>0</v>
      </c>
      <c r="K4" s="52" t="str">
        <f>IF(I4=Bestilling!H37,"OK","FEJL")</f>
        <v>OK</v>
      </c>
    </row>
    <row r="5" spans="1:11" x14ac:dyDescent="0.3">
      <c r="A5" s="13" t="s">
        <v>19</v>
      </c>
      <c r="B5" s="46">
        <f>COUNTIF(Bestilling!I3:I36,"XS")</f>
        <v>0</v>
      </c>
      <c r="C5" s="46">
        <f>COUNTIF(Bestilling!I3:I36,"S")</f>
        <v>0</v>
      </c>
      <c r="D5" s="46">
        <f>COUNTIF(Bestilling!I3:I36,"M")</f>
        <v>0</v>
      </c>
      <c r="E5" s="46">
        <f>COUNTIF(Bestilling!I3:I36,"L")</f>
        <v>0</v>
      </c>
      <c r="F5" s="46">
        <f>COUNTIF(Bestilling!I3:I36,"XL")</f>
        <v>0</v>
      </c>
      <c r="G5" s="46">
        <f>COUNTIF(Bestilling!I3:I36,"XXL")</f>
        <v>0</v>
      </c>
      <c r="H5" s="46"/>
      <c r="I5" s="50">
        <f t="shared" si="0"/>
        <v>0</v>
      </c>
      <c r="K5" s="52" t="str">
        <f>IF(I5=Bestilling!I37,"OK","FEJL")</f>
        <v>OK</v>
      </c>
    </row>
    <row r="6" spans="1:11" x14ac:dyDescent="0.3">
      <c r="A6" s="13" t="s">
        <v>55</v>
      </c>
      <c r="B6" s="46">
        <f>COUNTIF(Bestilling!J3:J36,"XS")</f>
        <v>0</v>
      </c>
      <c r="C6" s="46">
        <f>COUNTIF(Bestilling!J3:J36,"S")</f>
        <v>0</v>
      </c>
      <c r="D6" s="46">
        <f>COUNTIF(Bestilling!J3:J36,"M")</f>
        <v>0</v>
      </c>
      <c r="E6" s="46">
        <f>COUNTIF(Bestilling!J3:J36,"L")</f>
        <v>0</v>
      </c>
      <c r="F6" s="46">
        <f>COUNTIF(Bestilling!J3:J36,"XL")</f>
        <v>0</v>
      </c>
      <c r="G6" s="46">
        <f>COUNTIF(Bestilling!J3:J36,"XXL")</f>
        <v>0</v>
      </c>
      <c r="H6" s="46"/>
      <c r="I6" s="50">
        <f t="shared" si="0"/>
        <v>0</v>
      </c>
      <c r="K6" s="52" t="str">
        <f>IF(I6=Bestilling!K37,"OK","FEJL")</f>
        <v>OK</v>
      </c>
    </row>
    <row r="7" spans="1:11" x14ac:dyDescent="0.3">
      <c r="A7" s="13" t="s">
        <v>56</v>
      </c>
      <c r="B7" s="46">
        <f>COUNTIF(Bestilling!K3:K36,"XS")</f>
        <v>0</v>
      </c>
      <c r="C7" s="46">
        <f>COUNTIF(Bestilling!K3:K36,"S")</f>
        <v>0</v>
      </c>
      <c r="D7" s="46">
        <f>COUNTIF(Bestilling!K3:K36,"M")</f>
        <v>0</v>
      </c>
      <c r="E7" s="46">
        <f>COUNTIF(Bestilling!K3:K36,"L")</f>
        <v>0</v>
      </c>
      <c r="F7" s="46">
        <f>COUNTIF(Bestilling!K3:K36,"XL")</f>
        <v>0</v>
      </c>
      <c r="G7" s="46">
        <f>COUNTIF(Bestilling!K3:K36,"XXL")</f>
        <v>0</v>
      </c>
      <c r="H7" s="46"/>
      <c r="I7" s="50">
        <f t="shared" si="0"/>
        <v>0</v>
      </c>
      <c r="K7" s="52" t="str">
        <f>IF(I7=Bestilling!L37,"OK","FEJL")</f>
        <v>OK</v>
      </c>
    </row>
    <row r="8" spans="1:11" x14ac:dyDescent="0.3">
      <c r="A8" s="13" t="s">
        <v>13</v>
      </c>
      <c r="B8" s="46"/>
      <c r="C8" s="46"/>
      <c r="D8" s="46"/>
      <c r="E8" s="46"/>
      <c r="F8" s="46"/>
      <c r="G8" s="46"/>
      <c r="H8" s="46"/>
      <c r="I8" s="50">
        <f>SUM(Bestilling!M37)</f>
        <v>0</v>
      </c>
      <c r="K8" s="52" t="str">
        <f>IF(I8=Bestilling!F43,"OK","FEJL")</f>
        <v>OK</v>
      </c>
    </row>
    <row r="9" spans="1:11" x14ac:dyDescent="0.3">
      <c r="A9" s="13" t="s">
        <v>20</v>
      </c>
      <c r="B9" s="46">
        <f>COUNTIF(Bestilling!L3:L36,"XS")</f>
        <v>0</v>
      </c>
      <c r="C9" s="46">
        <f>COUNTIF(Bestilling!L3:L36,"S")</f>
        <v>0</v>
      </c>
      <c r="D9" s="46">
        <f>COUNTIF(Bestilling!L3:L36,"M")</f>
        <v>0</v>
      </c>
      <c r="E9" s="46">
        <f>COUNTIF(Bestilling!L3:L36,"L")</f>
        <v>0</v>
      </c>
      <c r="F9" s="46">
        <f>COUNTIF(Bestilling!L3:L36,"XL")</f>
        <v>0</v>
      </c>
      <c r="G9" s="46">
        <f>COUNTIF(Bestilling!L3:L36,"XXL")</f>
        <v>0</v>
      </c>
      <c r="H9" s="46"/>
      <c r="I9" s="50">
        <f>SUM(B9:G9)</f>
        <v>0</v>
      </c>
      <c r="K9" s="52" t="str">
        <f>IF(I9=Bestilling!L37,"OK","FEJL")</f>
        <v>OK</v>
      </c>
    </row>
  </sheetData>
  <pageMargins left="0.7" right="0.7" top="0.75" bottom="0.75" header="0.3" footer="0.3"/>
  <ignoredErrors>
    <ignoredError sqref="D3 K8 I8"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Bestilling</vt:lpstr>
      <vt:lpstr>Priser</vt:lpstr>
      <vt:lpstr>Sportsmate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dc:creator>
  <cp:lastModifiedBy>Katrine Bay</cp:lastModifiedBy>
  <cp:lastPrinted>2022-11-10T19:04:59Z</cp:lastPrinted>
  <dcterms:created xsi:type="dcterms:W3CDTF">2021-08-25T13:17:48Z</dcterms:created>
  <dcterms:modified xsi:type="dcterms:W3CDTF">2024-01-24T09:49:30Z</dcterms:modified>
</cp:coreProperties>
</file>